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0.136.78.6\dati\Barbara\GESTIONE CINEPORTO FCTP\LAVORI DI MANUTENZIONE STRAORDINARIA e ordini vari\2025\Ufficio Stampa\verbali e provvedimento aggiudicazione\"/>
    </mc:Choice>
  </mc:AlternateContent>
  <xr:revisionPtr revIDLastSave="0" documentId="8_{78DE3237-E7C9-4691-A42D-9C6AD4E050C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glio1" sheetId="1" r:id="rId1"/>
  </sheets>
  <definedNames>
    <definedName name="_xlnm.Print_Area" localSheetId="0">Foglio1!$A$1:$AA$70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0" i="1" l="1"/>
  <c r="O49" i="1"/>
  <c r="I50" i="1"/>
  <c r="I49" i="1"/>
  <c r="I48" i="1"/>
  <c r="C50" i="1"/>
  <c r="B64" i="1" s="1"/>
  <c r="C49" i="1"/>
  <c r="B66" i="1" s="1"/>
  <c r="C48" i="1"/>
  <c r="B63" i="1" s="1"/>
  <c r="C47" i="1"/>
  <c r="B65" i="1" s="1"/>
  <c r="C46" i="1"/>
  <c r="B62" i="1" s="1"/>
  <c r="C45" i="1"/>
  <c r="B60" i="1" s="1"/>
  <c r="Q34" i="1"/>
  <c r="Q33" i="1"/>
  <c r="Q32" i="1"/>
  <c r="N48" i="1" s="1"/>
  <c r="O48" i="1" s="1"/>
  <c r="Q31" i="1"/>
  <c r="N47" i="1" s="1"/>
  <c r="O47" i="1" s="1"/>
  <c r="Q30" i="1"/>
  <c r="N46" i="1" s="1"/>
  <c r="O46" i="1" s="1"/>
  <c r="Q29" i="1"/>
  <c r="N45" i="1" s="1"/>
  <c r="O45" i="1" s="1"/>
  <c r="Q28" i="1"/>
  <c r="N44" i="1" s="1"/>
  <c r="O44" i="1" s="1"/>
  <c r="Q27" i="1"/>
  <c r="N43" i="1" s="1"/>
  <c r="O43" i="1" s="1"/>
  <c r="Q26" i="1"/>
  <c r="Q25" i="1"/>
  <c r="K34" i="1"/>
  <c r="K33" i="1"/>
  <c r="H49" i="1" s="1"/>
  <c r="K32" i="1"/>
  <c r="H48" i="1" s="1"/>
  <c r="K31" i="1"/>
  <c r="H47" i="1" s="1"/>
  <c r="I47" i="1" s="1"/>
  <c r="K30" i="1"/>
  <c r="H46" i="1" s="1"/>
  <c r="I46" i="1" s="1"/>
  <c r="K29" i="1"/>
  <c r="H45" i="1" s="1"/>
  <c r="I45" i="1" s="1"/>
  <c r="K28" i="1"/>
  <c r="H44" i="1" s="1"/>
  <c r="I44" i="1" s="1"/>
  <c r="K27" i="1"/>
  <c r="H43" i="1" s="1"/>
  <c r="I43" i="1" s="1"/>
  <c r="K26" i="1"/>
  <c r="H42" i="1" s="1"/>
  <c r="I42" i="1" s="1"/>
  <c r="K25" i="1"/>
  <c r="H41" i="1" s="1"/>
  <c r="I41" i="1" s="1"/>
  <c r="E34" i="1"/>
  <c r="B50" i="1" s="1"/>
  <c r="E33" i="1"/>
  <c r="E32" i="1"/>
  <c r="B48" i="1" s="1"/>
  <c r="E31" i="1"/>
  <c r="B47" i="1" s="1"/>
  <c r="E30" i="1"/>
  <c r="B46" i="1" s="1"/>
  <c r="E29" i="1"/>
  <c r="B45" i="1" s="1"/>
  <c r="E28" i="1"/>
  <c r="B44" i="1" s="1"/>
  <c r="C44" i="1" s="1"/>
  <c r="E27" i="1"/>
  <c r="B43" i="1" s="1"/>
  <c r="C43" i="1" s="1"/>
  <c r="E26" i="1"/>
  <c r="B42" i="1" s="1"/>
  <c r="C42" i="1" s="1"/>
  <c r="E25" i="1"/>
  <c r="B41" i="1" s="1"/>
  <c r="C41" i="1" s="1"/>
  <c r="Q18" i="1"/>
  <c r="Q17" i="1"/>
  <c r="Q16" i="1"/>
  <c r="Q15" i="1"/>
  <c r="Q14" i="1"/>
  <c r="Q13" i="1"/>
  <c r="Q12" i="1"/>
  <c r="Q11" i="1"/>
  <c r="Q10" i="1"/>
  <c r="Q9" i="1"/>
  <c r="K18" i="1"/>
  <c r="K17" i="1"/>
  <c r="K16" i="1"/>
  <c r="K15" i="1"/>
  <c r="K14" i="1"/>
  <c r="K13" i="1"/>
  <c r="K12" i="1"/>
  <c r="K11" i="1"/>
  <c r="K10" i="1"/>
  <c r="K9" i="1"/>
  <c r="E18" i="1"/>
  <c r="E17" i="1"/>
  <c r="E16" i="1"/>
  <c r="E15" i="1"/>
  <c r="E14" i="1"/>
  <c r="E13" i="1"/>
  <c r="E12" i="1"/>
  <c r="E11" i="1"/>
  <c r="E10" i="1"/>
  <c r="E9" i="1"/>
  <c r="N50" i="1"/>
  <c r="N49" i="1"/>
  <c r="N42" i="1"/>
  <c r="O42" i="1" s="1"/>
  <c r="N41" i="1"/>
  <c r="O41" i="1" s="1"/>
  <c r="H50" i="1"/>
  <c r="M50" i="1"/>
  <c r="G50" i="1"/>
  <c r="A50" i="1"/>
  <c r="M49" i="1"/>
  <c r="G49" i="1"/>
  <c r="A49" i="1"/>
  <c r="M48" i="1"/>
  <c r="G48" i="1"/>
  <c r="A48" i="1"/>
  <c r="A63" i="1" s="1"/>
  <c r="M47" i="1"/>
  <c r="G47" i="1"/>
  <c r="A47" i="1"/>
  <c r="A65" i="1" s="1"/>
  <c r="M46" i="1"/>
  <c r="G46" i="1"/>
  <c r="A46" i="1"/>
  <c r="A62" i="1" s="1"/>
  <c r="M45" i="1"/>
  <c r="G45" i="1"/>
  <c r="A45" i="1"/>
  <c r="A60" i="1" s="1"/>
  <c r="M44" i="1"/>
  <c r="G44" i="1"/>
  <c r="A44" i="1"/>
  <c r="A61" i="1" s="1"/>
  <c r="M43" i="1"/>
  <c r="G43" i="1"/>
  <c r="A43" i="1"/>
  <c r="A59" i="1" s="1"/>
  <c r="M42" i="1"/>
  <c r="G42" i="1"/>
  <c r="A42" i="1"/>
  <c r="A58" i="1" s="1"/>
  <c r="M41" i="1"/>
  <c r="G41" i="1"/>
  <c r="A41" i="1"/>
  <c r="A57" i="1" s="1"/>
  <c r="B49" i="1"/>
  <c r="B57" i="1" l="1"/>
  <c r="B58" i="1"/>
  <c r="B59" i="1"/>
  <c r="B61" i="1"/>
</calcChain>
</file>

<file path=xl/sharedStrings.xml><?xml version="1.0" encoding="utf-8"?>
<sst xmlns="http://schemas.openxmlformats.org/spreadsheetml/2006/main" count="106" uniqueCount="28">
  <si>
    <r>
      <rPr>
        <b/>
        <sz val="11"/>
        <color theme="1"/>
        <rFont val="Calibri"/>
        <family val="2"/>
        <scheme val="minor"/>
      </rPr>
      <t>a)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Piano strategico e di comunicazione - punti 35/100 punti</t>
    </r>
  </si>
  <si>
    <r>
      <rPr>
        <b/>
        <sz val="11"/>
        <color theme="1"/>
        <rFont val="Calibri"/>
        <family val="2"/>
        <scheme val="minor"/>
      </rPr>
      <t xml:space="preserve">b) Azioni di media relations e ufficio stampa - </t>
    </r>
    <r>
      <rPr>
        <b/>
        <sz val="10"/>
        <rFont val="Arial"/>
        <family val="2"/>
      </rPr>
      <t>punti 35/70</t>
    </r>
  </si>
  <si>
    <t>c) Portfolio clienti, progetti recenti e curriculum vitae dello staff impiegato - punti 30/100</t>
  </si>
  <si>
    <t>Punteggio</t>
  </si>
  <si>
    <t>Media</t>
  </si>
  <si>
    <t>Presidente</t>
  </si>
  <si>
    <t>1 commissario</t>
  </si>
  <si>
    <t>2 commissario</t>
  </si>
  <si>
    <t>CONCORRENTI</t>
  </si>
  <si>
    <t>LA WHITE</t>
  </si>
  <si>
    <t>MATE</t>
  </si>
  <si>
    <t>MARTA FRANCHESCHETTI</t>
  </si>
  <si>
    <t>BARBARA ODETTO</t>
  </si>
  <si>
    <t>STUDIO PUNTO&amp;VIRGOLA</t>
  </si>
  <si>
    <t>CLASSIFICAZIONE PUNTEGGI IN ORDINE DECRESCENTE</t>
  </si>
  <si>
    <t>COEFFICIENTI RIPARAMETRATI E PUNTEGGI PER CATEGORIA</t>
  </si>
  <si>
    <t>a) Piano strategico e di comunicazione - 35/100 punti</t>
  </si>
  <si>
    <t>PUNTEGGI PER CATEGORIA</t>
  </si>
  <si>
    <t>b) Azioni di media relations e ufficio stampa -  35/100 punti</t>
  </si>
  <si>
    <t>c)Portfolio clienti, progetti recenti e curriculum vitae dello staff impiegato - punti 30/100</t>
  </si>
  <si>
    <t>TOTALE
OFFERTA TECNICA</t>
  </si>
  <si>
    <t>MARTA FRANCESCHETTI</t>
  </si>
  <si>
    <t>GRUPPO 2DUERIGHE</t>
  </si>
  <si>
    <t>SPIN TO</t>
  </si>
  <si>
    <t>SEC &amp; ASSOCIATI</t>
  </si>
  <si>
    <t>MONGINI</t>
  </si>
  <si>
    <t>BABEL AGENCY</t>
  </si>
  <si>
    <t>SERVIZIO UFFICIO STAMPA  | CIG B6D281F982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</si>
</sst>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5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4" xfId="0" applyBorder="1"/>
    <xf numFmtId="0" fontId="5" fillId="0" borderId="4" xfId="0" applyFont="1" applyBorder="1"/>
    <xf numFmtId="164" fontId="6" fillId="0" borderId="4" xfId="0" applyNumberFormat="1" applyFont="1" applyBorder="1"/>
    <xf numFmtId="164" fontId="6" fillId="0" borderId="0" xfId="0" applyNumberFormat="1" applyFont="1"/>
    <xf numFmtId="164" fontId="2" fillId="0" borderId="0" xfId="0" applyNumberFormat="1" applyFont="1"/>
    <xf numFmtId="164" fontId="2" fillId="7" borderId="0" xfId="0" applyNumberFormat="1" applyFont="1" applyFill="1"/>
    <xf numFmtId="0" fontId="5" fillId="4" borderId="8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 wrapText="1"/>
    </xf>
    <xf numFmtId="0" fontId="0" fillId="7" borderId="4" xfId="0" applyFill="1" applyBorder="1"/>
    <xf numFmtId="0" fontId="0" fillId="7" borderId="0" xfId="0" applyFill="1"/>
    <xf numFmtId="0" fontId="5" fillId="8" borderId="4" xfId="0" applyFont="1" applyFill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7" fillId="7" borderId="0" xfId="0" applyNumberFormat="1" applyFont="1" applyFill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2" fontId="6" fillId="0" borderId="0" xfId="0" applyNumberFormat="1" applyFont="1"/>
    <xf numFmtId="0" fontId="5" fillId="0" borderId="4" xfId="0" applyFont="1" applyBorder="1" applyAlignment="1">
      <alignment horizontal="center"/>
    </xf>
    <xf numFmtId="0" fontId="8" fillId="4" borderId="8" xfId="0" applyFont="1" applyFill="1" applyBorder="1" applyAlignment="1">
      <alignment horizontal="center" vertical="center" wrapText="1"/>
    </xf>
    <xf numFmtId="0" fontId="5" fillId="7" borderId="4" xfId="0" applyFont="1" applyFill="1" applyBorder="1"/>
    <xf numFmtId="0" fontId="5" fillId="10" borderId="4" xfId="0" applyFont="1" applyFill="1" applyBorder="1"/>
    <xf numFmtId="0" fontId="5" fillId="7" borderId="4" xfId="0" applyFont="1" applyFill="1" applyBorder="1" applyAlignment="1">
      <alignment horizontal="right" vertical="center"/>
    </xf>
    <xf numFmtId="164" fontId="10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11" fillId="7" borderId="4" xfId="0" applyFont="1" applyFill="1" applyBorder="1" applyAlignment="1">
      <alignment horizontal="right" vertical="center"/>
    </xf>
    <xf numFmtId="2" fontId="7" fillId="7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Border="1"/>
    <xf numFmtId="2" fontId="2" fillId="5" borderId="4" xfId="0" applyNumberFormat="1" applyFont="1" applyFill="1" applyBorder="1"/>
    <xf numFmtId="2" fontId="7" fillId="8" borderId="4" xfId="0" applyNumberFormat="1" applyFont="1" applyFill="1" applyBorder="1" applyAlignment="1">
      <alignment horizontal="center" vertical="center" wrapText="1"/>
    </xf>
    <xf numFmtId="2" fontId="0" fillId="8" borderId="4" xfId="0" applyNumberFormat="1" applyFill="1" applyBorder="1" applyAlignment="1">
      <alignment horizontal="center" vertical="center"/>
    </xf>
    <xf numFmtId="164" fontId="6" fillId="7" borderId="4" xfId="0" applyNumberFormat="1" applyFont="1" applyFill="1" applyBorder="1"/>
    <xf numFmtId="164" fontId="2" fillId="7" borderId="4" xfId="0" applyNumberFormat="1" applyFont="1" applyFill="1" applyBorder="1"/>
    <xf numFmtId="2" fontId="0" fillId="7" borderId="4" xfId="0" applyNumberForma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"/>
  <sheetViews>
    <sheetView tabSelected="1" zoomScale="85" zoomScaleNormal="85" workbookViewId="0">
      <selection sqref="A1:Q1"/>
    </sheetView>
  </sheetViews>
  <sheetFormatPr defaultRowHeight="15" x14ac:dyDescent="0.25"/>
  <cols>
    <col min="1" max="1" width="24.5703125" customWidth="1"/>
    <col min="2" max="2" width="23.42578125" customWidth="1"/>
    <col min="3" max="3" width="31.5703125" customWidth="1"/>
    <col min="4" max="4" width="16.42578125" customWidth="1"/>
    <col min="5" max="5" width="22.5703125" customWidth="1"/>
    <col min="6" max="6" width="9" customWidth="1"/>
    <col min="7" max="7" width="18.5703125" customWidth="1"/>
    <col min="8" max="8" width="27.5703125" customWidth="1"/>
    <col min="9" max="9" width="33.85546875" customWidth="1"/>
    <col min="10" max="10" width="19" customWidth="1"/>
    <col min="11" max="11" width="25.42578125" customWidth="1"/>
    <col min="13" max="13" width="16.42578125" customWidth="1"/>
    <col min="14" max="14" width="28" bestFit="1" customWidth="1"/>
    <col min="15" max="15" width="29.85546875" customWidth="1"/>
    <col min="16" max="16" width="15.140625" customWidth="1"/>
    <col min="17" max="17" width="37.42578125" customWidth="1"/>
  </cols>
  <sheetData>
    <row r="1" spans="1:17" ht="15.75" x14ac:dyDescent="0.25">
      <c r="A1" s="46" t="s">
        <v>27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ht="18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B3" s="47" t="s">
        <v>0</v>
      </c>
      <c r="C3" s="47"/>
      <c r="D3" s="47"/>
      <c r="E3" s="47"/>
      <c r="F3" s="2"/>
      <c r="G3" s="2"/>
      <c r="H3" s="48" t="s">
        <v>1</v>
      </c>
      <c r="I3" s="47"/>
      <c r="J3" s="47"/>
      <c r="K3" s="47"/>
      <c r="N3" s="48" t="s">
        <v>2</v>
      </c>
      <c r="O3" s="47"/>
      <c r="P3" s="47"/>
      <c r="Q3" s="47"/>
    </row>
    <row r="4" spans="1:17" x14ac:dyDescent="0.25">
      <c r="B4" s="3" t="s">
        <v>3</v>
      </c>
      <c r="C4" s="3" t="s">
        <v>3</v>
      </c>
      <c r="D4" s="3" t="s">
        <v>3</v>
      </c>
      <c r="E4" s="3" t="s">
        <v>4</v>
      </c>
      <c r="F4" s="3"/>
      <c r="G4" s="3"/>
      <c r="H4" s="3" t="s">
        <v>3</v>
      </c>
      <c r="I4" s="3" t="s">
        <v>3</v>
      </c>
      <c r="J4" s="3" t="s">
        <v>3</v>
      </c>
      <c r="K4" s="3" t="s">
        <v>4</v>
      </c>
      <c r="N4" s="3" t="s">
        <v>3</v>
      </c>
      <c r="O4" s="3" t="s">
        <v>3</v>
      </c>
      <c r="P4" s="3" t="s">
        <v>3</v>
      </c>
      <c r="Q4" s="3" t="s">
        <v>4</v>
      </c>
    </row>
    <row r="5" spans="1:17" x14ac:dyDescent="0.25">
      <c r="B5" s="4" t="s">
        <v>5</v>
      </c>
      <c r="C5" s="4" t="s">
        <v>6</v>
      </c>
      <c r="D5" s="4" t="s">
        <v>7</v>
      </c>
      <c r="H5" s="4" t="s">
        <v>5</v>
      </c>
      <c r="I5" s="4" t="s">
        <v>6</v>
      </c>
      <c r="J5" s="4" t="s">
        <v>7</v>
      </c>
      <c r="N5" s="4" t="s">
        <v>5</v>
      </c>
      <c r="O5" s="4" t="s">
        <v>6</v>
      </c>
      <c r="P5" s="4" t="s">
        <v>7</v>
      </c>
    </row>
    <row r="7" spans="1:17" x14ac:dyDescent="0.25">
      <c r="A7" s="49" t="s">
        <v>8</v>
      </c>
      <c r="B7" s="50"/>
      <c r="C7" s="50"/>
      <c r="D7" s="50"/>
      <c r="E7" s="51"/>
      <c r="G7" s="49" t="s">
        <v>8</v>
      </c>
      <c r="H7" s="50"/>
      <c r="I7" s="50"/>
      <c r="J7" s="50"/>
      <c r="K7" s="51"/>
      <c r="M7" s="49" t="s">
        <v>8</v>
      </c>
      <c r="N7" s="50"/>
      <c r="O7" s="50"/>
      <c r="P7" s="50"/>
      <c r="Q7" s="51"/>
    </row>
    <row r="8" spans="1:17" x14ac:dyDescent="0.25">
      <c r="A8" s="5"/>
      <c r="B8" s="5"/>
      <c r="C8" s="5"/>
      <c r="D8" s="5"/>
      <c r="E8" s="5"/>
      <c r="G8" s="5"/>
      <c r="H8" s="5"/>
      <c r="I8" s="5"/>
      <c r="J8" s="5"/>
      <c r="K8" s="5"/>
      <c r="M8" s="5"/>
      <c r="N8" s="5"/>
      <c r="O8" s="5"/>
      <c r="P8" s="5"/>
      <c r="Q8" s="5"/>
    </row>
    <row r="9" spans="1:17" ht="15.75" x14ac:dyDescent="0.25">
      <c r="A9" s="29" t="s">
        <v>9</v>
      </c>
      <c r="B9" s="35">
        <v>0.8</v>
      </c>
      <c r="C9" s="35">
        <v>0.8</v>
      </c>
      <c r="D9" s="35">
        <v>0.8</v>
      </c>
      <c r="E9" s="36">
        <f t="shared" ref="E9:E18" si="0">SUM(D9+C9+B9)/3</f>
        <v>0.80000000000000016</v>
      </c>
      <c r="F9" s="8"/>
      <c r="G9" s="29" t="s">
        <v>9</v>
      </c>
      <c r="H9" s="35">
        <v>0.6</v>
      </c>
      <c r="I9" s="35">
        <v>0.6</v>
      </c>
      <c r="J9" s="35">
        <v>0.6</v>
      </c>
      <c r="K9" s="36">
        <f t="shared" ref="K9:K18" si="1">SUM(J9+I9+H9)/3</f>
        <v>0.6</v>
      </c>
      <c r="M9" s="29" t="s">
        <v>9</v>
      </c>
      <c r="N9" s="35">
        <v>0.6</v>
      </c>
      <c r="O9" s="35">
        <v>0.6</v>
      </c>
      <c r="P9" s="35">
        <v>0.6</v>
      </c>
      <c r="Q9" s="36">
        <f t="shared" ref="Q9:Q18" si="2">SUM(P9+O9+N9)/3</f>
        <v>0.6</v>
      </c>
    </row>
    <row r="10" spans="1:17" ht="15.75" x14ac:dyDescent="0.25">
      <c r="A10" s="29" t="s">
        <v>10</v>
      </c>
      <c r="B10" s="35">
        <v>1</v>
      </c>
      <c r="C10" s="35">
        <v>1</v>
      </c>
      <c r="D10" s="35">
        <v>1</v>
      </c>
      <c r="E10" s="36">
        <f t="shared" si="0"/>
        <v>1</v>
      </c>
      <c r="F10" s="8"/>
      <c r="G10" s="29" t="s">
        <v>10</v>
      </c>
      <c r="H10" s="35">
        <v>1</v>
      </c>
      <c r="I10" s="35">
        <v>1</v>
      </c>
      <c r="J10" s="35">
        <v>1</v>
      </c>
      <c r="K10" s="36">
        <f t="shared" si="1"/>
        <v>1</v>
      </c>
      <c r="M10" s="29" t="s">
        <v>10</v>
      </c>
      <c r="N10" s="35">
        <v>0.8</v>
      </c>
      <c r="O10" s="35">
        <v>0.8</v>
      </c>
      <c r="P10" s="35">
        <v>0.8</v>
      </c>
      <c r="Q10" s="36">
        <f t="shared" si="2"/>
        <v>0.80000000000000016</v>
      </c>
    </row>
    <row r="11" spans="1:17" ht="15.75" x14ac:dyDescent="0.25">
      <c r="A11" s="29" t="s">
        <v>11</v>
      </c>
      <c r="B11" s="35">
        <v>0.6</v>
      </c>
      <c r="C11" s="35">
        <v>0.6</v>
      </c>
      <c r="D11" s="35">
        <v>0.6</v>
      </c>
      <c r="E11" s="36">
        <f t="shared" si="0"/>
        <v>0.6</v>
      </c>
      <c r="F11" s="8"/>
      <c r="G11" s="29" t="s">
        <v>21</v>
      </c>
      <c r="H11" s="35">
        <v>0.6</v>
      </c>
      <c r="I11" s="35">
        <v>0.6</v>
      </c>
      <c r="J11" s="35">
        <v>0.6</v>
      </c>
      <c r="K11" s="36">
        <f t="shared" si="1"/>
        <v>0.6</v>
      </c>
      <c r="M11" s="29" t="s">
        <v>21</v>
      </c>
      <c r="N11" s="35">
        <v>0.8</v>
      </c>
      <c r="O11" s="35">
        <v>0.8</v>
      </c>
      <c r="P11" s="35">
        <v>0.8</v>
      </c>
      <c r="Q11" s="36">
        <f t="shared" si="2"/>
        <v>0.80000000000000016</v>
      </c>
    </row>
    <row r="12" spans="1:17" ht="15.75" x14ac:dyDescent="0.25">
      <c r="A12" s="29" t="s">
        <v>12</v>
      </c>
      <c r="B12" s="35">
        <v>0.4</v>
      </c>
      <c r="C12" s="35">
        <v>0.4</v>
      </c>
      <c r="D12" s="35">
        <v>0.6</v>
      </c>
      <c r="E12" s="36">
        <f t="shared" si="0"/>
        <v>0.46666666666666662</v>
      </c>
      <c r="F12" s="8"/>
      <c r="G12" s="29" t="s">
        <v>12</v>
      </c>
      <c r="H12" s="35">
        <v>0.4</v>
      </c>
      <c r="I12" s="35">
        <v>0.6</v>
      </c>
      <c r="J12" s="35">
        <v>0.6</v>
      </c>
      <c r="K12" s="36">
        <f t="shared" si="1"/>
        <v>0.53333333333333333</v>
      </c>
      <c r="M12" s="29" t="s">
        <v>12</v>
      </c>
      <c r="N12" s="35">
        <v>0.4</v>
      </c>
      <c r="O12" s="35">
        <v>0.4</v>
      </c>
      <c r="P12" s="35">
        <v>0.6</v>
      </c>
      <c r="Q12" s="36">
        <f t="shared" si="2"/>
        <v>0.46666666666666662</v>
      </c>
    </row>
    <row r="13" spans="1:17" ht="15.75" x14ac:dyDescent="0.25">
      <c r="A13" s="29" t="s">
        <v>13</v>
      </c>
      <c r="B13" s="35">
        <v>0.8</v>
      </c>
      <c r="C13" s="35">
        <v>0.8</v>
      </c>
      <c r="D13" s="35">
        <v>0.8</v>
      </c>
      <c r="E13" s="36">
        <f t="shared" si="0"/>
        <v>0.80000000000000016</v>
      </c>
      <c r="F13" s="8"/>
      <c r="G13" s="29" t="s">
        <v>13</v>
      </c>
      <c r="H13" s="35">
        <v>0.8</v>
      </c>
      <c r="I13" s="35">
        <v>0.8</v>
      </c>
      <c r="J13" s="35">
        <v>0.8</v>
      </c>
      <c r="K13" s="36">
        <f t="shared" si="1"/>
        <v>0.80000000000000016</v>
      </c>
      <c r="M13" s="29" t="s">
        <v>13</v>
      </c>
      <c r="N13" s="35">
        <v>1</v>
      </c>
      <c r="O13" s="35">
        <v>1</v>
      </c>
      <c r="P13" s="35">
        <v>1</v>
      </c>
      <c r="Q13" s="36">
        <f t="shared" si="2"/>
        <v>1</v>
      </c>
    </row>
    <row r="14" spans="1:17" ht="15.75" x14ac:dyDescent="0.25">
      <c r="A14" s="29" t="s">
        <v>22</v>
      </c>
      <c r="B14" s="35">
        <v>0.6</v>
      </c>
      <c r="C14" s="35">
        <v>0.6</v>
      </c>
      <c r="D14" s="35">
        <v>0.6</v>
      </c>
      <c r="E14" s="36">
        <f t="shared" si="0"/>
        <v>0.6</v>
      </c>
      <c r="F14" s="8"/>
      <c r="G14" s="29" t="s">
        <v>22</v>
      </c>
      <c r="H14" s="35">
        <v>0.6</v>
      </c>
      <c r="I14" s="35">
        <v>0.6</v>
      </c>
      <c r="J14" s="35">
        <v>0.6</v>
      </c>
      <c r="K14" s="36">
        <f t="shared" si="1"/>
        <v>0.6</v>
      </c>
      <c r="M14" s="29" t="s">
        <v>22</v>
      </c>
      <c r="N14" s="35">
        <v>0.4</v>
      </c>
      <c r="O14" s="35">
        <v>0.4</v>
      </c>
      <c r="P14" s="35">
        <v>0.4</v>
      </c>
      <c r="Q14" s="36">
        <f t="shared" si="2"/>
        <v>0.40000000000000008</v>
      </c>
    </row>
    <row r="15" spans="1:17" ht="15.75" x14ac:dyDescent="0.25">
      <c r="A15" s="29" t="s">
        <v>23</v>
      </c>
      <c r="B15" s="35">
        <v>0.6</v>
      </c>
      <c r="C15" s="35">
        <v>0.6</v>
      </c>
      <c r="D15" s="35">
        <v>0.8</v>
      </c>
      <c r="E15" s="36">
        <f t="shared" si="0"/>
        <v>0.66666666666666663</v>
      </c>
      <c r="F15" s="8"/>
      <c r="G15" s="29" t="s">
        <v>23</v>
      </c>
      <c r="H15" s="35">
        <v>0.8</v>
      </c>
      <c r="I15" s="35">
        <v>0.8</v>
      </c>
      <c r="J15" s="35">
        <v>0.8</v>
      </c>
      <c r="K15" s="36">
        <f t="shared" si="1"/>
        <v>0.80000000000000016</v>
      </c>
      <c r="M15" s="29" t="s">
        <v>23</v>
      </c>
      <c r="N15" s="35">
        <v>0.8</v>
      </c>
      <c r="O15" s="35">
        <v>0.8</v>
      </c>
      <c r="P15" s="35">
        <v>0.8</v>
      </c>
      <c r="Q15" s="36">
        <f t="shared" si="2"/>
        <v>0.80000000000000016</v>
      </c>
    </row>
    <row r="16" spans="1:17" ht="15.75" x14ac:dyDescent="0.25">
      <c r="A16" s="29" t="s">
        <v>24</v>
      </c>
      <c r="B16" s="35">
        <v>0.6</v>
      </c>
      <c r="C16" s="35">
        <v>0.6</v>
      </c>
      <c r="D16" s="35">
        <v>0.6</v>
      </c>
      <c r="E16" s="36">
        <f t="shared" si="0"/>
        <v>0.6</v>
      </c>
      <c r="F16" s="8"/>
      <c r="G16" s="29" t="s">
        <v>24</v>
      </c>
      <c r="H16" s="35">
        <v>0.6</v>
      </c>
      <c r="I16" s="35">
        <v>0.6</v>
      </c>
      <c r="J16" s="35">
        <v>0.6</v>
      </c>
      <c r="K16" s="36">
        <f t="shared" si="1"/>
        <v>0.6</v>
      </c>
      <c r="M16" s="29" t="s">
        <v>24</v>
      </c>
      <c r="N16" s="35">
        <v>0.6</v>
      </c>
      <c r="O16" s="35">
        <v>0.6</v>
      </c>
      <c r="P16" s="35">
        <v>0.6</v>
      </c>
      <c r="Q16" s="36">
        <f t="shared" si="2"/>
        <v>0.6</v>
      </c>
    </row>
    <row r="17" spans="1:17" ht="15.75" x14ac:dyDescent="0.25">
      <c r="A17" s="29" t="s">
        <v>25</v>
      </c>
      <c r="B17" s="35">
        <v>0.8</v>
      </c>
      <c r="C17" s="35">
        <v>0.8</v>
      </c>
      <c r="D17" s="35">
        <v>0.8</v>
      </c>
      <c r="E17" s="36">
        <f t="shared" si="0"/>
        <v>0.80000000000000016</v>
      </c>
      <c r="F17" s="8"/>
      <c r="G17" s="29" t="s">
        <v>25</v>
      </c>
      <c r="H17" s="35">
        <v>0.8</v>
      </c>
      <c r="I17" s="35">
        <v>1</v>
      </c>
      <c r="J17" s="35">
        <v>0.8</v>
      </c>
      <c r="K17" s="36">
        <f t="shared" si="1"/>
        <v>0.8666666666666667</v>
      </c>
      <c r="M17" s="29" t="s">
        <v>25</v>
      </c>
      <c r="N17" s="35">
        <v>1</v>
      </c>
      <c r="O17" s="35">
        <v>1</v>
      </c>
      <c r="P17" s="35">
        <v>1</v>
      </c>
      <c r="Q17" s="36">
        <f t="shared" si="2"/>
        <v>1</v>
      </c>
    </row>
    <row r="18" spans="1:17" ht="15.75" x14ac:dyDescent="0.25">
      <c r="A18" s="29" t="s">
        <v>26</v>
      </c>
      <c r="B18" s="35">
        <v>0.4</v>
      </c>
      <c r="C18" s="35">
        <v>0.4</v>
      </c>
      <c r="D18" s="35">
        <v>0.4</v>
      </c>
      <c r="E18" s="36">
        <f t="shared" si="0"/>
        <v>0.40000000000000008</v>
      </c>
      <c r="F18" s="8"/>
      <c r="G18" s="29" t="s">
        <v>26</v>
      </c>
      <c r="H18" s="35">
        <v>0.4</v>
      </c>
      <c r="I18" s="35">
        <v>0.4</v>
      </c>
      <c r="J18" s="35">
        <v>0.4</v>
      </c>
      <c r="K18" s="36">
        <f t="shared" si="1"/>
        <v>0.40000000000000008</v>
      </c>
      <c r="M18" s="29" t="s">
        <v>26</v>
      </c>
      <c r="N18" s="35">
        <v>1</v>
      </c>
      <c r="O18" s="35">
        <v>1</v>
      </c>
      <c r="P18" s="35">
        <v>1</v>
      </c>
      <c r="Q18" s="36">
        <f t="shared" si="2"/>
        <v>1</v>
      </c>
    </row>
    <row r="19" spans="1:17" ht="15.75" x14ac:dyDescent="0.25">
      <c r="A19" s="6"/>
      <c r="B19" s="7"/>
      <c r="C19" s="7"/>
      <c r="D19" s="39"/>
      <c r="E19" s="40"/>
      <c r="G19" s="6"/>
      <c r="H19" s="7"/>
      <c r="I19" s="7"/>
      <c r="J19" s="7"/>
      <c r="K19" s="40"/>
      <c r="M19" s="6"/>
      <c r="N19" s="7"/>
      <c r="O19" s="7"/>
      <c r="P19" s="39"/>
      <c r="Q19" s="40"/>
    </row>
    <row r="20" spans="1:17" ht="15.75" x14ac:dyDescent="0.25">
      <c r="A20" s="6"/>
      <c r="B20" s="7"/>
      <c r="C20" s="7"/>
      <c r="D20" s="39"/>
      <c r="E20" s="40"/>
      <c r="G20" s="6"/>
      <c r="H20" s="7"/>
      <c r="I20" s="7"/>
      <c r="J20" s="7"/>
      <c r="K20" s="40"/>
      <c r="M20" s="6"/>
      <c r="N20" s="7"/>
      <c r="O20" s="7"/>
      <c r="P20" s="39"/>
      <c r="Q20" s="40"/>
    </row>
    <row r="21" spans="1:17" ht="15.75" x14ac:dyDescent="0.25">
      <c r="B21" s="8"/>
      <c r="C21" s="8"/>
      <c r="D21" s="8"/>
      <c r="E21" s="9"/>
      <c r="K21" s="9"/>
      <c r="Q21" s="9"/>
    </row>
    <row r="22" spans="1:17" x14ac:dyDescent="0.25">
      <c r="A22" s="42" t="s">
        <v>14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</row>
    <row r="23" spans="1:17" x14ac:dyDescent="0.25">
      <c r="A23" s="43" t="s">
        <v>8</v>
      </c>
      <c r="B23" s="44"/>
      <c r="C23" s="44"/>
      <c r="D23" s="44"/>
      <c r="E23" s="45"/>
      <c r="G23" s="43" t="s">
        <v>8</v>
      </c>
      <c r="H23" s="44"/>
      <c r="I23" s="44"/>
      <c r="J23" s="44"/>
      <c r="K23" s="45"/>
      <c r="M23" s="43" t="s">
        <v>8</v>
      </c>
      <c r="N23" s="44"/>
      <c r="O23" s="44"/>
      <c r="P23" s="44"/>
      <c r="Q23" s="45"/>
    </row>
    <row r="24" spans="1:17" x14ac:dyDescent="0.25">
      <c r="A24" s="5"/>
      <c r="B24" s="5"/>
      <c r="C24" s="5"/>
      <c r="D24" s="5"/>
      <c r="E24" s="5"/>
      <c r="G24" s="5"/>
      <c r="H24" s="5"/>
      <c r="I24" s="5"/>
      <c r="J24" s="5"/>
      <c r="K24" s="5"/>
      <c r="N24" s="5"/>
      <c r="O24" s="5"/>
      <c r="P24" s="5"/>
      <c r="Q24" s="5"/>
    </row>
    <row r="25" spans="1:17" ht="15.75" x14ac:dyDescent="0.25">
      <c r="A25" s="6" t="s">
        <v>10</v>
      </c>
      <c r="B25" s="35">
        <v>1</v>
      </c>
      <c r="C25" s="35">
        <v>1</v>
      </c>
      <c r="D25" s="35">
        <v>1</v>
      </c>
      <c r="E25" s="36">
        <f t="shared" ref="E25:E34" si="3">SUM(D25+C25+B25)/3</f>
        <v>1</v>
      </c>
      <c r="F25" s="10"/>
      <c r="G25" s="6" t="s">
        <v>10</v>
      </c>
      <c r="H25" s="35">
        <v>1</v>
      </c>
      <c r="I25" s="35">
        <v>1</v>
      </c>
      <c r="J25" s="35">
        <v>1</v>
      </c>
      <c r="K25" s="36">
        <f t="shared" ref="K25:K34" si="4">SUM(J25+I25+H25)/3</f>
        <v>1</v>
      </c>
      <c r="M25" s="6" t="s">
        <v>25</v>
      </c>
      <c r="N25" s="35">
        <v>1</v>
      </c>
      <c r="O25" s="35">
        <v>1</v>
      </c>
      <c r="P25" s="35">
        <v>1</v>
      </c>
      <c r="Q25" s="36">
        <f t="shared" ref="Q25:Q34" si="5">SUM(P25+O25+N25)/3</f>
        <v>1</v>
      </c>
    </row>
    <row r="26" spans="1:17" ht="15.75" x14ac:dyDescent="0.25">
      <c r="A26" s="6" t="s">
        <v>25</v>
      </c>
      <c r="B26" s="35">
        <v>0.8</v>
      </c>
      <c r="C26" s="35">
        <v>0.8</v>
      </c>
      <c r="D26" s="35">
        <v>0.8</v>
      </c>
      <c r="E26" s="36">
        <f t="shared" si="3"/>
        <v>0.80000000000000016</v>
      </c>
      <c r="F26" s="10"/>
      <c r="G26" s="6" t="s">
        <v>25</v>
      </c>
      <c r="H26" s="35">
        <v>0.8</v>
      </c>
      <c r="I26" s="35">
        <v>1</v>
      </c>
      <c r="J26" s="35">
        <v>0.8</v>
      </c>
      <c r="K26" s="36">
        <f t="shared" si="4"/>
        <v>0.8666666666666667</v>
      </c>
      <c r="M26" s="6" t="s">
        <v>26</v>
      </c>
      <c r="N26" s="35">
        <v>1</v>
      </c>
      <c r="O26" s="35">
        <v>1</v>
      </c>
      <c r="P26" s="35">
        <v>1</v>
      </c>
      <c r="Q26" s="36">
        <f t="shared" si="5"/>
        <v>1</v>
      </c>
    </row>
    <row r="27" spans="1:17" ht="15.75" x14ac:dyDescent="0.25">
      <c r="A27" s="28" t="s">
        <v>13</v>
      </c>
      <c r="B27" s="35">
        <v>0.8</v>
      </c>
      <c r="C27" s="35">
        <v>0.8</v>
      </c>
      <c r="D27" s="35">
        <v>0.8</v>
      </c>
      <c r="E27" s="36">
        <f t="shared" si="3"/>
        <v>0.80000000000000016</v>
      </c>
      <c r="F27" s="10"/>
      <c r="G27" s="6" t="s">
        <v>13</v>
      </c>
      <c r="H27" s="35">
        <v>0.8</v>
      </c>
      <c r="I27" s="35">
        <v>0.8</v>
      </c>
      <c r="J27" s="35">
        <v>0.8</v>
      </c>
      <c r="K27" s="36">
        <f t="shared" si="4"/>
        <v>0.80000000000000016</v>
      </c>
      <c r="M27" s="6" t="s">
        <v>13</v>
      </c>
      <c r="N27" s="35">
        <v>1</v>
      </c>
      <c r="O27" s="35">
        <v>1</v>
      </c>
      <c r="P27" s="35">
        <v>1</v>
      </c>
      <c r="Q27" s="36">
        <f t="shared" si="5"/>
        <v>1</v>
      </c>
    </row>
    <row r="28" spans="1:17" ht="15.75" x14ac:dyDescent="0.25">
      <c r="A28" s="28" t="s">
        <v>9</v>
      </c>
      <c r="B28" s="35">
        <v>0.8</v>
      </c>
      <c r="C28" s="35">
        <v>0.8</v>
      </c>
      <c r="D28" s="35">
        <v>0.8</v>
      </c>
      <c r="E28" s="36">
        <f t="shared" si="3"/>
        <v>0.80000000000000016</v>
      </c>
      <c r="F28" s="10"/>
      <c r="G28" s="6" t="s">
        <v>23</v>
      </c>
      <c r="H28" s="35">
        <v>0.8</v>
      </c>
      <c r="I28" s="35">
        <v>0.8</v>
      </c>
      <c r="J28" s="35">
        <v>0.8</v>
      </c>
      <c r="K28" s="36">
        <f t="shared" si="4"/>
        <v>0.80000000000000016</v>
      </c>
      <c r="M28" s="6" t="s">
        <v>10</v>
      </c>
      <c r="N28" s="35">
        <v>0.8</v>
      </c>
      <c r="O28" s="35">
        <v>0.8</v>
      </c>
      <c r="P28" s="35">
        <v>0.8</v>
      </c>
      <c r="Q28" s="36">
        <f t="shared" si="5"/>
        <v>0.80000000000000016</v>
      </c>
    </row>
    <row r="29" spans="1:17" ht="15.75" x14ac:dyDescent="0.25">
      <c r="A29" s="28" t="s">
        <v>23</v>
      </c>
      <c r="B29" s="35">
        <v>0.6</v>
      </c>
      <c r="C29" s="35">
        <v>0.6</v>
      </c>
      <c r="D29" s="35">
        <v>0.8</v>
      </c>
      <c r="E29" s="36">
        <f t="shared" si="3"/>
        <v>0.66666666666666663</v>
      </c>
      <c r="F29" s="10"/>
      <c r="G29" s="6" t="s">
        <v>9</v>
      </c>
      <c r="H29" s="35">
        <v>0.6</v>
      </c>
      <c r="I29" s="35">
        <v>0.6</v>
      </c>
      <c r="J29" s="35">
        <v>0.6</v>
      </c>
      <c r="K29" s="36">
        <f t="shared" si="4"/>
        <v>0.6</v>
      </c>
      <c r="M29" s="6" t="s">
        <v>21</v>
      </c>
      <c r="N29" s="35">
        <v>0.8</v>
      </c>
      <c r="O29" s="35">
        <v>0.8</v>
      </c>
      <c r="P29" s="35">
        <v>0.8</v>
      </c>
      <c r="Q29" s="36">
        <f t="shared" si="5"/>
        <v>0.80000000000000016</v>
      </c>
    </row>
    <row r="30" spans="1:17" ht="15.75" x14ac:dyDescent="0.25">
      <c r="A30" s="6" t="s">
        <v>11</v>
      </c>
      <c r="B30" s="35">
        <v>0.6</v>
      </c>
      <c r="C30" s="35">
        <v>0.6</v>
      </c>
      <c r="D30" s="35">
        <v>0.6</v>
      </c>
      <c r="E30" s="36">
        <f t="shared" si="3"/>
        <v>0.6</v>
      </c>
      <c r="F30" s="10"/>
      <c r="G30" s="6" t="s">
        <v>22</v>
      </c>
      <c r="H30" s="35">
        <v>0.6</v>
      </c>
      <c r="I30" s="35">
        <v>0.6</v>
      </c>
      <c r="J30" s="35">
        <v>0.6</v>
      </c>
      <c r="K30" s="36">
        <f t="shared" si="4"/>
        <v>0.6</v>
      </c>
      <c r="M30" s="6" t="s">
        <v>23</v>
      </c>
      <c r="N30" s="35">
        <v>0.8</v>
      </c>
      <c r="O30" s="35">
        <v>0.8</v>
      </c>
      <c r="P30" s="35">
        <v>0.8</v>
      </c>
      <c r="Q30" s="36">
        <f t="shared" si="5"/>
        <v>0.80000000000000016</v>
      </c>
    </row>
    <row r="31" spans="1:17" ht="15.75" x14ac:dyDescent="0.25">
      <c r="A31" s="6" t="s">
        <v>22</v>
      </c>
      <c r="B31" s="35">
        <v>0.6</v>
      </c>
      <c r="C31" s="35">
        <v>0.6</v>
      </c>
      <c r="D31" s="35">
        <v>0.6</v>
      </c>
      <c r="E31" s="36">
        <f t="shared" si="3"/>
        <v>0.6</v>
      </c>
      <c r="F31" s="10"/>
      <c r="G31" s="6" t="s">
        <v>21</v>
      </c>
      <c r="H31" s="35">
        <v>0.6</v>
      </c>
      <c r="I31" s="35">
        <v>0.6</v>
      </c>
      <c r="J31" s="35">
        <v>0.6</v>
      </c>
      <c r="K31" s="36">
        <f t="shared" si="4"/>
        <v>0.6</v>
      </c>
      <c r="M31" s="6" t="s">
        <v>24</v>
      </c>
      <c r="N31" s="35">
        <v>0.6</v>
      </c>
      <c r="O31" s="35">
        <v>0.6</v>
      </c>
      <c r="P31" s="35">
        <v>0.6</v>
      </c>
      <c r="Q31" s="36">
        <f t="shared" si="5"/>
        <v>0.6</v>
      </c>
    </row>
    <row r="32" spans="1:17" ht="15.75" x14ac:dyDescent="0.25">
      <c r="A32" s="6" t="s">
        <v>24</v>
      </c>
      <c r="B32" s="35">
        <v>0.6</v>
      </c>
      <c r="C32" s="35">
        <v>0.6</v>
      </c>
      <c r="D32" s="35">
        <v>0.6</v>
      </c>
      <c r="E32" s="36">
        <f t="shared" si="3"/>
        <v>0.6</v>
      </c>
      <c r="F32" s="10"/>
      <c r="G32" s="6" t="s">
        <v>24</v>
      </c>
      <c r="H32" s="35">
        <v>0.6</v>
      </c>
      <c r="I32" s="35">
        <v>0.6</v>
      </c>
      <c r="J32" s="35">
        <v>0.6</v>
      </c>
      <c r="K32" s="36">
        <f t="shared" si="4"/>
        <v>0.6</v>
      </c>
      <c r="M32" s="28" t="s">
        <v>9</v>
      </c>
      <c r="N32" s="35">
        <v>0.6</v>
      </c>
      <c r="O32" s="35">
        <v>0.6</v>
      </c>
      <c r="P32" s="35">
        <v>0.6</v>
      </c>
      <c r="Q32" s="36">
        <f t="shared" si="5"/>
        <v>0.6</v>
      </c>
    </row>
    <row r="33" spans="1:17" ht="15.75" x14ac:dyDescent="0.25">
      <c r="A33" s="28" t="s">
        <v>12</v>
      </c>
      <c r="B33" s="35">
        <v>0.4</v>
      </c>
      <c r="C33" s="35">
        <v>0.4</v>
      </c>
      <c r="D33" s="35">
        <v>0.6</v>
      </c>
      <c r="E33" s="36">
        <f t="shared" si="3"/>
        <v>0.46666666666666662</v>
      </c>
      <c r="F33" s="10"/>
      <c r="G33" s="6" t="s">
        <v>12</v>
      </c>
      <c r="H33" s="35">
        <v>0.4</v>
      </c>
      <c r="I33" s="35">
        <v>0.6</v>
      </c>
      <c r="J33" s="35">
        <v>0.6</v>
      </c>
      <c r="K33" s="36">
        <f t="shared" si="4"/>
        <v>0.53333333333333333</v>
      </c>
      <c r="M33" s="6" t="s">
        <v>12</v>
      </c>
      <c r="N33" s="35">
        <v>0.4</v>
      </c>
      <c r="O33" s="35">
        <v>0.4</v>
      </c>
      <c r="P33" s="35">
        <v>0.6</v>
      </c>
      <c r="Q33" s="36">
        <f t="shared" si="5"/>
        <v>0.46666666666666662</v>
      </c>
    </row>
    <row r="34" spans="1:17" ht="15.75" x14ac:dyDescent="0.25">
      <c r="A34" s="6" t="s">
        <v>26</v>
      </c>
      <c r="B34" s="35">
        <v>0.4</v>
      </c>
      <c r="C34" s="35">
        <v>0.4</v>
      </c>
      <c r="D34" s="35">
        <v>0.4</v>
      </c>
      <c r="E34" s="36">
        <f t="shared" si="3"/>
        <v>0.40000000000000008</v>
      </c>
      <c r="F34" s="10"/>
      <c r="G34" s="6" t="s">
        <v>26</v>
      </c>
      <c r="H34" s="35">
        <v>0.4</v>
      </c>
      <c r="I34" s="35">
        <v>0.4</v>
      </c>
      <c r="J34" s="35">
        <v>0.4</v>
      </c>
      <c r="K34" s="36">
        <f t="shared" si="4"/>
        <v>0.40000000000000008</v>
      </c>
      <c r="M34" s="6" t="s">
        <v>22</v>
      </c>
      <c r="N34" s="35">
        <v>0.4</v>
      </c>
      <c r="O34" s="35">
        <v>0.4</v>
      </c>
      <c r="P34" s="35">
        <v>0.4</v>
      </c>
      <c r="Q34" s="36">
        <f t="shared" si="5"/>
        <v>0.40000000000000008</v>
      </c>
    </row>
    <row r="35" spans="1:17" ht="15.75" x14ac:dyDescent="0.25">
      <c r="A35" s="6"/>
      <c r="B35" s="7"/>
      <c r="C35" s="7"/>
      <c r="D35" s="39"/>
      <c r="E35" s="40"/>
      <c r="F35" s="10"/>
      <c r="G35" s="6"/>
      <c r="H35" s="7"/>
      <c r="I35" s="7"/>
      <c r="J35" s="39"/>
      <c r="K35" s="40"/>
      <c r="M35" s="6"/>
      <c r="N35" s="7"/>
      <c r="O35" s="7"/>
      <c r="P35" s="39"/>
      <c r="Q35" s="40"/>
    </row>
    <row r="36" spans="1:17" ht="15.75" x14ac:dyDescent="0.25">
      <c r="A36" s="6"/>
      <c r="B36" s="7"/>
      <c r="C36" s="7"/>
      <c r="D36" s="39"/>
      <c r="E36" s="40"/>
      <c r="F36" s="10"/>
      <c r="G36" s="6"/>
      <c r="H36" s="7"/>
      <c r="I36" s="7"/>
      <c r="J36" s="39"/>
      <c r="K36" s="40"/>
      <c r="M36" s="6"/>
      <c r="N36" s="7"/>
      <c r="O36" s="7"/>
      <c r="P36" s="39"/>
      <c r="Q36" s="40"/>
    </row>
    <row r="38" spans="1:17" x14ac:dyDescent="0.25">
      <c r="A38" s="42" t="s">
        <v>15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7" ht="71.25" customHeight="1" x14ac:dyDescent="0.25">
      <c r="A39" s="11" t="s">
        <v>8</v>
      </c>
      <c r="B39" s="27" t="s">
        <v>16</v>
      </c>
      <c r="C39" s="11" t="s">
        <v>17</v>
      </c>
      <c r="G39" s="11" t="s">
        <v>8</v>
      </c>
      <c r="H39" s="27" t="s">
        <v>18</v>
      </c>
      <c r="I39" s="11" t="s">
        <v>17</v>
      </c>
      <c r="M39" s="11" t="s">
        <v>8</v>
      </c>
      <c r="N39" s="27" t="s">
        <v>19</v>
      </c>
      <c r="O39" s="11" t="s">
        <v>17</v>
      </c>
    </row>
    <row r="40" spans="1:17" x14ac:dyDescent="0.25">
      <c r="A40" s="12"/>
      <c r="B40" s="13"/>
      <c r="C40" s="14"/>
      <c r="D40" s="15"/>
      <c r="E40" s="15"/>
      <c r="F40" s="15"/>
      <c r="G40" s="12"/>
      <c r="H40" s="13"/>
      <c r="I40" s="14"/>
      <c r="J40" s="15"/>
      <c r="K40" s="15"/>
      <c r="L40" s="15"/>
      <c r="M40" s="12"/>
      <c r="N40" s="13"/>
      <c r="O40" s="14"/>
    </row>
    <row r="41" spans="1:17" x14ac:dyDescent="0.25">
      <c r="A41" s="16" t="str">
        <f>A25</f>
        <v>MATE</v>
      </c>
      <c r="B41" s="37">
        <f>E25</f>
        <v>1</v>
      </c>
      <c r="C41" s="38">
        <f t="shared" ref="C41:C50" si="6">B41*35</f>
        <v>35</v>
      </c>
      <c r="G41" s="16" t="str">
        <f>G25</f>
        <v>MATE</v>
      </c>
      <c r="H41" s="37">
        <f>K25</f>
        <v>1</v>
      </c>
      <c r="I41" s="38">
        <f t="shared" ref="I41:I50" si="7">H41*35</f>
        <v>35</v>
      </c>
      <c r="M41" s="16" t="str">
        <f>M25</f>
        <v>MONGINI</v>
      </c>
      <c r="N41" s="37">
        <f>Q25</f>
        <v>1</v>
      </c>
      <c r="O41" s="38">
        <f t="shared" ref="O41:O50" si="8">N41*30</f>
        <v>30</v>
      </c>
    </row>
    <row r="42" spans="1:17" x14ac:dyDescent="0.25">
      <c r="A42" s="16" t="str">
        <f t="shared" ref="A42:A50" si="9">A26</f>
        <v>MONGINI</v>
      </c>
      <c r="B42" s="37">
        <f t="shared" ref="B42:B50" si="10">E26</f>
        <v>0.80000000000000016</v>
      </c>
      <c r="C42" s="38">
        <f t="shared" si="6"/>
        <v>28.000000000000007</v>
      </c>
      <c r="G42" s="16" t="str">
        <f t="shared" ref="G42:G50" si="11">G26</f>
        <v>MONGINI</v>
      </c>
      <c r="H42" s="37">
        <f t="shared" ref="H42:H50" si="12">K26</f>
        <v>0.8666666666666667</v>
      </c>
      <c r="I42" s="38">
        <f t="shared" si="7"/>
        <v>30.333333333333336</v>
      </c>
      <c r="M42" s="16" t="str">
        <f t="shared" ref="M42:M50" si="13">M26</f>
        <v>BABEL AGENCY</v>
      </c>
      <c r="N42" s="37">
        <f t="shared" ref="N42:N50" si="14">Q26</f>
        <v>1</v>
      </c>
      <c r="O42" s="38">
        <f t="shared" si="8"/>
        <v>30</v>
      </c>
    </row>
    <row r="43" spans="1:17" x14ac:dyDescent="0.25">
      <c r="A43" s="16" t="str">
        <f t="shared" si="9"/>
        <v>STUDIO PUNTO&amp;VIRGOLA</v>
      </c>
      <c r="B43" s="37">
        <f t="shared" si="10"/>
        <v>0.80000000000000016</v>
      </c>
      <c r="C43" s="38">
        <f t="shared" si="6"/>
        <v>28.000000000000007</v>
      </c>
      <c r="G43" s="16" t="str">
        <f t="shared" si="11"/>
        <v>STUDIO PUNTO&amp;VIRGOLA</v>
      </c>
      <c r="H43" s="37">
        <f t="shared" si="12"/>
        <v>0.80000000000000016</v>
      </c>
      <c r="I43" s="38">
        <f t="shared" si="7"/>
        <v>28.000000000000007</v>
      </c>
      <c r="M43" s="16" t="str">
        <f t="shared" si="13"/>
        <v>STUDIO PUNTO&amp;VIRGOLA</v>
      </c>
      <c r="N43" s="37">
        <f t="shared" si="14"/>
        <v>1</v>
      </c>
      <c r="O43" s="38">
        <f t="shared" si="8"/>
        <v>30</v>
      </c>
    </row>
    <row r="44" spans="1:17" x14ac:dyDescent="0.25">
      <c r="A44" s="12" t="str">
        <f t="shared" si="9"/>
        <v>LA WHITE</v>
      </c>
      <c r="B44" s="37">
        <f t="shared" si="10"/>
        <v>0.80000000000000016</v>
      </c>
      <c r="C44" s="38">
        <f t="shared" si="6"/>
        <v>28.000000000000007</v>
      </c>
      <c r="G44" s="12" t="str">
        <f t="shared" si="11"/>
        <v>SPIN TO</v>
      </c>
      <c r="H44" s="37">
        <f t="shared" si="12"/>
        <v>0.80000000000000016</v>
      </c>
      <c r="I44" s="38">
        <f t="shared" si="7"/>
        <v>28.000000000000007</v>
      </c>
      <c r="M44" s="12" t="str">
        <f t="shared" si="13"/>
        <v>MATE</v>
      </c>
      <c r="N44" s="37">
        <f t="shared" si="14"/>
        <v>0.80000000000000016</v>
      </c>
      <c r="O44" s="38">
        <f t="shared" si="8"/>
        <v>24.000000000000004</v>
      </c>
    </row>
    <row r="45" spans="1:17" x14ac:dyDescent="0.25">
      <c r="A45" s="12" t="str">
        <f t="shared" si="9"/>
        <v>SPIN TO</v>
      </c>
      <c r="B45" s="37">
        <f t="shared" si="10"/>
        <v>0.66666666666666663</v>
      </c>
      <c r="C45" s="38">
        <f t="shared" si="6"/>
        <v>23.333333333333332</v>
      </c>
      <c r="G45" s="12" t="str">
        <f t="shared" si="11"/>
        <v>LA WHITE</v>
      </c>
      <c r="H45" s="37">
        <f t="shared" si="12"/>
        <v>0.6</v>
      </c>
      <c r="I45" s="38">
        <f t="shared" si="7"/>
        <v>21</v>
      </c>
      <c r="M45" s="12" t="str">
        <f t="shared" si="13"/>
        <v>MARTA FRANCESCHETTI</v>
      </c>
      <c r="N45" s="37">
        <f t="shared" si="14"/>
        <v>0.80000000000000016</v>
      </c>
      <c r="O45" s="38">
        <f t="shared" si="8"/>
        <v>24.000000000000004</v>
      </c>
    </row>
    <row r="46" spans="1:17" x14ac:dyDescent="0.25">
      <c r="A46" s="12" t="str">
        <f t="shared" si="9"/>
        <v>MARTA FRANCHESCHETTI</v>
      </c>
      <c r="B46" s="37">
        <f t="shared" si="10"/>
        <v>0.6</v>
      </c>
      <c r="C46" s="38">
        <f t="shared" si="6"/>
        <v>21</v>
      </c>
      <c r="G46" s="12" t="str">
        <f t="shared" si="11"/>
        <v>GRUPPO 2DUERIGHE</v>
      </c>
      <c r="H46" s="37">
        <f t="shared" si="12"/>
        <v>0.6</v>
      </c>
      <c r="I46" s="38">
        <f t="shared" si="7"/>
        <v>21</v>
      </c>
      <c r="M46" s="12" t="str">
        <f t="shared" si="13"/>
        <v>SPIN TO</v>
      </c>
      <c r="N46" s="37">
        <f t="shared" si="14"/>
        <v>0.80000000000000016</v>
      </c>
      <c r="O46" s="38">
        <f t="shared" si="8"/>
        <v>24.000000000000004</v>
      </c>
    </row>
    <row r="47" spans="1:17" x14ac:dyDescent="0.25">
      <c r="A47" s="12" t="str">
        <f t="shared" si="9"/>
        <v>GRUPPO 2DUERIGHE</v>
      </c>
      <c r="B47" s="37">
        <f t="shared" si="10"/>
        <v>0.6</v>
      </c>
      <c r="C47" s="38">
        <f t="shared" si="6"/>
        <v>21</v>
      </c>
      <c r="G47" s="12" t="str">
        <f t="shared" si="11"/>
        <v>MARTA FRANCESCHETTI</v>
      </c>
      <c r="H47" s="37">
        <f t="shared" si="12"/>
        <v>0.6</v>
      </c>
      <c r="I47" s="38">
        <f t="shared" si="7"/>
        <v>21</v>
      </c>
      <c r="M47" s="12" t="str">
        <f t="shared" si="13"/>
        <v>SEC &amp; ASSOCIATI</v>
      </c>
      <c r="N47" s="37">
        <f t="shared" si="14"/>
        <v>0.6</v>
      </c>
      <c r="O47" s="38">
        <f t="shared" si="8"/>
        <v>18</v>
      </c>
    </row>
    <row r="48" spans="1:17" x14ac:dyDescent="0.25">
      <c r="A48" s="12" t="str">
        <f t="shared" si="9"/>
        <v>SEC &amp; ASSOCIATI</v>
      </c>
      <c r="B48" s="37">
        <f t="shared" si="10"/>
        <v>0.6</v>
      </c>
      <c r="C48" s="38">
        <f t="shared" si="6"/>
        <v>21</v>
      </c>
      <c r="G48" s="12" t="str">
        <f t="shared" si="11"/>
        <v>SEC &amp; ASSOCIATI</v>
      </c>
      <c r="H48" s="37">
        <f t="shared" si="12"/>
        <v>0.6</v>
      </c>
      <c r="I48" s="38">
        <f t="shared" si="7"/>
        <v>21</v>
      </c>
      <c r="M48" s="12" t="str">
        <f t="shared" si="13"/>
        <v>LA WHITE</v>
      </c>
      <c r="N48" s="37">
        <f t="shared" si="14"/>
        <v>0.6</v>
      </c>
      <c r="O48" s="38">
        <f t="shared" si="8"/>
        <v>18</v>
      </c>
    </row>
    <row r="49" spans="1:15" x14ac:dyDescent="0.25">
      <c r="A49" s="12" t="str">
        <f t="shared" si="9"/>
        <v>BARBARA ODETTO</v>
      </c>
      <c r="B49" s="37">
        <f t="shared" si="10"/>
        <v>0.46666666666666662</v>
      </c>
      <c r="C49" s="38">
        <f t="shared" si="6"/>
        <v>16.333333333333332</v>
      </c>
      <c r="G49" s="12" t="str">
        <f t="shared" si="11"/>
        <v>BARBARA ODETTO</v>
      </c>
      <c r="H49" s="37">
        <f t="shared" si="12"/>
        <v>0.53333333333333333</v>
      </c>
      <c r="I49" s="38">
        <f t="shared" si="7"/>
        <v>18.666666666666668</v>
      </c>
      <c r="M49" s="12" t="str">
        <f t="shared" si="13"/>
        <v>BARBARA ODETTO</v>
      </c>
      <c r="N49" s="37">
        <f t="shared" si="14"/>
        <v>0.46666666666666662</v>
      </c>
      <c r="O49" s="38">
        <f t="shared" si="8"/>
        <v>13.999999999999998</v>
      </c>
    </row>
    <row r="50" spans="1:15" x14ac:dyDescent="0.25">
      <c r="A50" s="12" t="str">
        <f t="shared" si="9"/>
        <v>BABEL AGENCY</v>
      </c>
      <c r="B50" s="37">
        <f t="shared" si="10"/>
        <v>0.40000000000000008</v>
      </c>
      <c r="C50" s="38">
        <f t="shared" si="6"/>
        <v>14.000000000000004</v>
      </c>
      <c r="G50" s="12" t="str">
        <f t="shared" si="11"/>
        <v>BABEL AGENCY</v>
      </c>
      <c r="H50" s="37">
        <f t="shared" si="12"/>
        <v>0.40000000000000008</v>
      </c>
      <c r="I50" s="38">
        <f t="shared" si="7"/>
        <v>14.000000000000004</v>
      </c>
      <c r="M50" s="12" t="str">
        <f t="shared" si="13"/>
        <v>GRUPPO 2DUERIGHE</v>
      </c>
      <c r="N50" s="37">
        <f t="shared" si="14"/>
        <v>0.40000000000000008</v>
      </c>
      <c r="O50" s="38">
        <f t="shared" si="8"/>
        <v>12.000000000000002</v>
      </c>
    </row>
    <row r="51" spans="1:15" x14ac:dyDescent="0.25">
      <c r="A51" s="12"/>
      <c r="B51" s="34"/>
      <c r="C51" s="41"/>
      <c r="G51" s="12"/>
      <c r="H51" s="34"/>
      <c r="I51" s="41"/>
      <c r="M51" s="12"/>
      <c r="N51" s="34"/>
      <c r="O51" s="41"/>
    </row>
    <row r="52" spans="1:15" x14ac:dyDescent="0.25">
      <c r="A52" s="12"/>
      <c r="B52" s="34"/>
      <c r="C52" s="41"/>
      <c r="G52" s="12"/>
      <c r="H52" s="34"/>
      <c r="I52" s="41"/>
      <c r="M52" s="12"/>
      <c r="N52" s="34"/>
      <c r="O52" s="41"/>
    </row>
    <row r="53" spans="1:15" x14ac:dyDescent="0.25">
      <c r="A53" s="18"/>
      <c r="B53" s="19"/>
      <c r="C53" s="19"/>
      <c r="D53" s="19"/>
      <c r="F53" s="20"/>
      <c r="G53" s="20"/>
      <c r="H53" s="18"/>
      <c r="I53" s="19"/>
      <c r="J53" s="19"/>
      <c r="K53" s="19"/>
      <c r="N53" s="19"/>
    </row>
    <row r="54" spans="1:15" x14ac:dyDescent="0.25">
      <c r="H54" s="18"/>
      <c r="I54" s="19"/>
      <c r="J54" s="19"/>
      <c r="K54" s="19"/>
      <c r="N54" s="19"/>
    </row>
    <row r="55" spans="1:15" ht="25.5" x14ac:dyDescent="0.25">
      <c r="A55" s="21" t="s">
        <v>8</v>
      </c>
      <c r="B55" s="22" t="s">
        <v>20</v>
      </c>
      <c r="C55" s="23"/>
      <c r="D55" s="23"/>
      <c r="H55" s="18"/>
      <c r="I55" s="19"/>
      <c r="J55" s="19"/>
      <c r="K55" s="19"/>
      <c r="N55" s="19"/>
    </row>
    <row r="56" spans="1:15" x14ac:dyDescent="0.25">
      <c r="A56" s="12"/>
      <c r="B56" s="17"/>
      <c r="C56" s="23"/>
      <c r="D56" s="23"/>
      <c r="E56" s="15"/>
      <c r="F56" s="15"/>
      <c r="H56" s="18"/>
      <c r="I56" s="19"/>
      <c r="J56" s="19"/>
      <c r="K56" s="19"/>
      <c r="N56" s="19"/>
    </row>
    <row r="57" spans="1:15" x14ac:dyDescent="0.25">
      <c r="A57" s="30" t="str">
        <f t="shared" ref="A57:A62" si="15">A41</f>
        <v>MATE</v>
      </c>
      <c r="B57" s="34">
        <f>C41+I41+O44</f>
        <v>94</v>
      </c>
      <c r="C57" s="31"/>
      <c r="H57" s="18"/>
      <c r="I57" s="19"/>
      <c r="J57" s="19"/>
      <c r="K57" s="19"/>
      <c r="N57" s="19"/>
    </row>
    <row r="58" spans="1:15" x14ac:dyDescent="0.25">
      <c r="A58" s="30" t="str">
        <f t="shared" si="15"/>
        <v>MONGINI</v>
      </c>
      <c r="B58" s="34">
        <f>C42+I42+O41</f>
        <v>88.333333333333343</v>
      </c>
      <c r="C58" s="31"/>
      <c r="D58" s="24"/>
      <c r="H58" s="18"/>
      <c r="I58" s="19"/>
      <c r="J58" s="19"/>
      <c r="K58" s="19"/>
      <c r="N58" s="19"/>
    </row>
    <row r="59" spans="1:15" x14ac:dyDescent="0.25">
      <c r="A59" s="30" t="str">
        <f t="shared" si="15"/>
        <v>STUDIO PUNTO&amp;VIRGOLA</v>
      </c>
      <c r="B59" s="34">
        <f>C43+I43+O43</f>
        <v>86.000000000000014</v>
      </c>
      <c r="C59" s="31"/>
      <c r="D59" s="24"/>
      <c r="H59" s="18"/>
      <c r="I59" s="19"/>
      <c r="J59" s="19"/>
      <c r="K59" s="19"/>
      <c r="N59" s="19"/>
    </row>
    <row r="60" spans="1:15" x14ac:dyDescent="0.25">
      <c r="A60" s="30" t="str">
        <f>A45</f>
        <v>SPIN TO</v>
      </c>
      <c r="B60" s="34">
        <f>C45+I44+O46</f>
        <v>75.333333333333343</v>
      </c>
      <c r="C60" s="31"/>
      <c r="D60" s="24"/>
      <c r="H60" s="18"/>
      <c r="I60" s="19"/>
      <c r="J60" s="19"/>
      <c r="K60" s="19"/>
      <c r="N60" s="19"/>
    </row>
    <row r="61" spans="1:15" x14ac:dyDescent="0.25">
      <c r="A61" s="30" t="str">
        <f>A44</f>
        <v>LA WHITE</v>
      </c>
      <c r="B61" s="34">
        <f>C44+I45+O48</f>
        <v>67</v>
      </c>
      <c r="H61" s="18"/>
      <c r="I61" s="19"/>
      <c r="J61" s="19"/>
      <c r="K61" s="19"/>
      <c r="N61" s="19"/>
    </row>
    <row r="62" spans="1:15" x14ac:dyDescent="0.25">
      <c r="A62" s="30" t="str">
        <f t="shared" si="15"/>
        <v>MARTA FRANCHESCHETTI</v>
      </c>
      <c r="B62" s="34">
        <f>C46+I47+O45</f>
        <v>66</v>
      </c>
      <c r="C62" s="31"/>
      <c r="D62" s="24"/>
      <c r="H62" s="18"/>
      <c r="I62" s="19"/>
      <c r="J62" s="19"/>
      <c r="K62" s="19"/>
      <c r="N62" s="19"/>
    </row>
    <row r="63" spans="1:15" ht="15.75" x14ac:dyDescent="0.25">
      <c r="A63" s="30" t="str">
        <f>A48</f>
        <v>SEC &amp; ASSOCIATI</v>
      </c>
      <c r="B63" s="34">
        <f>C48+I48+O47</f>
        <v>60</v>
      </c>
      <c r="H63" s="20"/>
      <c r="I63" s="8"/>
      <c r="J63" s="20"/>
      <c r="K63" s="25"/>
    </row>
    <row r="64" spans="1:15" ht="15.75" x14ac:dyDescent="0.25">
      <c r="A64" s="30" t="s">
        <v>26</v>
      </c>
      <c r="B64" s="34">
        <f>C50+I50+O42</f>
        <v>58.000000000000007</v>
      </c>
      <c r="H64" s="20"/>
      <c r="I64" s="8"/>
      <c r="J64" s="20"/>
      <c r="K64" s="25"/>
    </row>
    <row r="65" spans="1:11" ht="15.75" x14ac:dyDescent="0.25">
      <c r="A65" s="30" t="str">
        <f>A47</f>
        <v>GRUPPO 2DUERIGHE</v>
      </c>
      <c r="B65" s="34">
        <f>C47+I46+O50</f>
        <v>54</v>
      </c>
      <c r="C65" s="31"/>
      <c r="D65" s="24"/>
      <c r="I65" s="8"/>
      <c r="K65" s="25"/>
    </row>
    <row r="66" spans="1:11" x14ac:dyDescent="0.25">
      <c r="A66" s="30" t="s">
        <v>12</v>
      </c>
      <c r="B66" s="34">
        <f>C49+I49+O49</f>
        <v>49</v>
      </c>
      <c r="C66" s="31"/>
      <c r="D66" s="24"/>
    </row>
    <row r="67" spans="1:11" x14ac:dyDescent="0.25">
      <c r="A67" s="33"/>
      <c r="B67" s="17"/>
      <c r="C67" s="31"/>
      <c r="D67" s="24"/>
    </row>
    <row r="68" spans="1:11" x14ac:dyDescent="0.25">
      <c r="A68" s="26"/>
      <c r="B68" s="17"/>
      <c r="C68" s="32"/>
    </row>
    <row r="71" spans="1:11" x14ac:dyDescent="0.25">
      <c r="C71" s="31"/>
    </row>
  </sheetData>
  <mergeCells count="12">
    <mergeCell ref="A1:Q1"/>
    <mergeCell ref="B3:E3"/>
    <mergeCell ref="H3:K3"/>
    <mergeCell ref="N3:Q3"/>
    <mergeCell ref="A7:E7"/>
    <mergeCell ref="G7:K7"/>
    <mergeCell ref="M7:Q7"/>
    <mergeCell ref="A38:O38"/>
    <mergeCell ref="A22:Q22"/>
    <mergeCell ref="A23:E23"/>
    <mergeCell ref="G23:K23"/>
    <mergeCell ref="M23:Q23"/>
  </mergeCells>
  <pageMargins left="0.70866141732283472" right="0.70866141732283472" top="0.74803149606299213" bottom="0.35" header="0.31496062992125984" footer="0.31496062992125984"/>
  <pageSetup paperSize="9" scale="90" orientation="landscape" r:id="rId1"/>
  <colBreaks count="1" manualBreakCount="1">
    <brk id="11" max="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Axel Conte</dc:creator>
  <cp:keywords/>
  <dc:description/>
  <cp:lastModifiedBy>Barbara Tirrito</cp:lastModifiedBy>
  <cp:revision/>
  <cp:lastPrinted>2025-06-17T07:28:47Z</cp:lastPrinted>
  <dcterms:created xsi:type="dcterms:W3CDTF">2015-06-05T18:19:34Z</dcterms:created>
  <dcterms:modified xsi:type="dcterms:W3CDTF">2025-07-16T13:46:49Z</dcterms:modified>
  <cp:category/>
  <cp:contentStatus/>
</cp:coreProperties>
</file>